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VC IMAG " sheetId="1" r:id="rId1"/>
  </sheets>
  <definedNames>
    <definedName name="_xlnm.Print_Area" localSheetId="0">'VC IMAG '!$A$1:$H$39</definedName>
    <definedName name="_xlnm.Print_Titles" localSheetId="0">'VC IMAG '!$6:$6</definedName>
  </definedNames>
  <calcPr fullCalcOnLoad="1"/>
</workbook>
</file>

<file path=xl/sharedStrings.xml><?xml version="1.0" encoding="utf-8"?>
<sst xmlns="http://schemas.openxmlformats.org/spreadsheetml/2006/main" count="43" uniqueCount="43">
  <si>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</si>
  <si>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</si>
  <si>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</si>
  <si>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</si>
  <si>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</si>
  <si>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</si>
  <si>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</si>
  <si>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SC CLINICAL IMAGE SRL</t>
  </si>
  <si>
    <t>SC HIPERDIA SA</t>
  </si>
  <si>
    <t>SC NEURORAD SRL</t>
  </si>
  <si>
    <t>SC CENTRUL MEDICAL SFANTA MARIA SRL</t>
  </si>
  <si>
    <t>SC RMN DETECT SRL</t>
  </si>
  <si>
    <t>SC SI-DI GRUP SRL</t>
  </si>
  <si>
    <t>SC SELFMED CLINIQUE SRL</t>
  </si>
  <si>
    <t>SC MED LIFE SA</t>
  </si>
  <si>
    <t>ASOCIATIA ONCOHELP</t>
  </si>
  <si>
    <t>TOTAL PUNCTAJ CRITERIU EVALUARE</t>
  </si>
  <si>
    <t>TOTAL PUNCTAJ CRITERIU DISPONIBILITATE</t>
  </si>
  <si>
    <t>SPITALUL CLINIC DE URGENTA PENTRU COPII LOUIS TURCANU TIMISOARA</t>
  </si>
  <si>
    <t>SPITALUL ORASENESC SANNICOLAU MARE</t>
  </si>
  <si>
    <t>TOTAL SUMA CRITERIUL EVALUARE</t>
  </si>
  <si>
    <t>VALOAREA UNUI PUNCT CRITERIUL EVALUARE</t>
  </si>
  <si>
    <t>TOTAL SUMA CRITERIUL DISPONIBILITATE</t>
  </si>
  <si>
    <t>VALOAREA UNUI PUNCT CRITERIUL DISPONIBILITATE</t>
  </si>
  <si>
    <t>CRITERIUL 1 EVALUARE 90%</t>
  </si>
  <si>
    <t>CRITERIUL 2 DISPONIBILITATE 10%</t>
  </si>
  <si>
    <t>SC MATERNA CARE SRL</t>
  </si>
  <si>
    <t>CENTRALIZATOR SERVICII PARACLINICE- NR.PUNCTE, VALOAREA PUNCTULUI, VALORI CONTRACT</t>
  </si>
  <si>
    <t>RADIOLOGIE- IMAGISTICA MEDICALA</t>
  </si>
  <si>
    <t>SCM NEUROMED - PUNCT DE LUCRU 16 DECEMBRIE 1989 NR. 43</t>
  </si>
  <si>
    <t>SCM NEUROMED - PUNCT DE LUCRU L.REBREANU NR. 104</t>
  </si>
  <si>
    <t>SC BIRSASTEANU IMAGING SOLUTIONS SRL</t>
  </si>
  <si>
    <t>SC MEDICI'S SRL</t>
  </si>
  <si>
    <t>SC CENTRUL DE RADIOIMAGISTICA BIRSASTEANU SRL- PUNCT DE LUCRU STR.VIDRIGHIN</t>
  </si>
  <si>
    <t>SC CENTRUL DE RADIOIMAGISTICA BIRSASTEANU SRL- PUNCT DE LUCRU SANNICOLAU MARE</t>
  </si>
  <si>
    <t>SC CENTRUL DE RADIOIMAGISTICA BIRSASTEANU SRL- PUNCT DE LUCRU LUGOJ</t>
  </si>
  <si>
    <t>SPITALUL MUNICIPAL THEODOR ANDREI LUGOJ</t>
  </si>
  <si>
    <t>SPITALUL DR. KARL DIEL JIMBOLIA</t>
  </si>
  <si>
    <t>SPITALUL CLINIC MUNICIPAL DE URGENTA TIMISOARA</t>
  </si>
  <si>
    <t>SPITALUL CLINIC DE BOLI INFECTIOASE SI PNEUMOFTIZIOLOGIE DR.VICTOR BABAES TIMISOARA</t>
  </si>
  <si>
    <t>SC CENTRUL MEDICAL ORTOPEDICS SRL</t>
  </si>
  <si>
    <t>TOTAL VALOARE CONTRACT AUGUST-DECEMBRIE 2021 (FORMULA)</t>
  </si>
  <si>
    <t>TOTAL VALOARE CONTRACT AUGUST-DECEMBRIE 2021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</si>
</sst>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</numFmts>
  <fonts count="47">
    <font>
      <sz val="10"/>
      <name val="Arial"/>
      <family val="0"/>
    </font>
    <font>
      <sz val="18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1" fontId="7" fillId="0" borderId="0" xfId="0" applyNumberFormat="1" applyFont="1" applyFill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4" fontId="1" fillId="0" borderId="13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9" fillId="0" borderId="11" xfId="0" applyFont="1" applyBorder="1" applyAlignment="1">
      <alignment/>
    </xf>
    <xf numFmtId="4" fontId="10" fillId="0" borderId="11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4" fontId="10" fillId="0" borderId="1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9" fillId="0" borderId="11" xfId="0" applyNumberFormat="1" applyFont="1" applyBorder="1" applyAlignment="1">
      <alignment horizontal="left" vertical="center" wrapText="1"/>
    </xf>
    <xf numFmtId="4" fontId="11" fillId="0" borderId="11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4" fontId="4" fillId="0" borderId="12" xfId="0" applyNumberFormat="1" applyFont="1" applyBorder="1" applyAlignment="1">
      <alignment horizontal="left" vertical="center" wrapText="1"/>
    </xf>
    <xf numFmtId="4" fontId="11" fillId="0" borderId="11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4" fontId="11" fillId="0" borderId="1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4" fontId="3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4" fillId="0" borderId="11" xfId="0" applyFont="1" applyFill="1" applyBorder="1" applyAlignment="1">
      <alignment vertical="center" wrapText="1"/>
    </xf>
    <xf numFmtId="49" fontId="7" fillId="0" borderId="12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" fontId="9" fillId="0" borderId="11" xfId="0" applyNumberFormat="1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SheetLayoutView="75" zoomScalePageLayoutView="0" workbookViewId="0" topLeftCell="A1">
      <pane xSplit="2" topLeftCell="C1" activePane="topRight" state="frozen"/>
      <selection pane="topLeft" activeCell="A2" sqref="A2"/>
      <selection pane="topRight" activeCell="C36" sqref="C36:C39"/>
    </sheetView>
  </sheetViews>
  <sheetFormatPr defaultColWidth="9.140625" defaultRowHeight="12.75"/>
  <cols>
    <col min="1" max="1" width="10.8515625" style="2" customWidth="1"/>
    <col min="2" max="2" width="54.421875" style="2" customWidth="1"/>
    <col min="3" max="3" width="21.00390625" style="2" customWidth="1"/>
    <col min="4" max="4" width="21.00390625" style="4" customWidth="1"/>
    <col min="5" max="5" width="21.8515625" style="4" customWidth="1"/>
    <col min="6" max="6" width="20.421875" style="4" customWidth="1"/>
    <col min="7" max="7" width="20.8515625" style="5" hidden="1" customWidth="1"/>
    <col min="8" max="8" width="20.421875" style="5" customWidth="1"/>
    <col min="9" max="16384" width="9.140625" style="2" customWidth="1"/>
  </cols>
  <sheetData>
    <row r="1" spans="2:8" ht="24.75" customHeight="1">
      <c r="B1" s="3"/>
      <c r="H1" s="6"/>
    </row>
    <row r="2" spans="1:8" s="9" customFormat="1" ht="24" customHeight="1">
      <c r="A2" s="7" t="s">
        <v>27</v>
      </c>
      <c r="B2" s="3"/>
      <c r="C2" s="2"/>
      <c r="D2" s="4"/>
      <c r="E2" s="4"/>
      <c r="F2" s="8"/>
      <c r="G2" s="6"/>
      <c r="H2" s="6"/>
    </row>
    <row r="3" spans="1:8" s="9" customFormat="1" ht="22.5" customHeight="1">
      <c r="A3" s="7" t="s">
        <v>28</v>
      </c>
      <c r="B3" s="10"/>
      <c r="C3" s="10"/>
      <c r="D3" s="8"/>
      <c r="E3" s="8"/>
      <c r="F3" s="8"/>
      <c r="G3" s="6"/>
      <c r="H3" s="6"/>
    </row>
    <row r="4" spans="1:6" ht="19.5">
      <c r="A4" s="11"/>
      <c r="B4" s="11"/>
      <c r="C4" s="11"/>
      <c r="D4" s="12"/>
      <c r="E4" s="12"/>
      <c r="F4" s="12"/>
    </row>
    <row r="5" spans="3:8" ht="33" customHeight="1">
      <c r="C5" s="44" t="s">
        <v>24</v>
      </c>
      <c r="D5" s="45"/>
      <c r="E5" s="44" t="s">
        <v>25</v>
      </c>
      <c r="F5" s="45"/>
      <c r="G5" s="13"/>
      <c r="H5" s="13"/>
    </row>
    <row r="6" spans="1:8" ht="110.25" customHeight="1">
      <c r="A6" s="14" t="s">
        <v>0</v>
      </c>
      <c r="B6" s="15" t="s">
        <v>1</v>
      </c>
      <c r="C6" s="14" t="s">
        <v>2</v>
      </c>
      <c r="D6" s="16" t="s">
        <v>3</v>
      </c>
      <c r="E6" s="14" t="s">
        <v>6</v>
      </c>
      <c r="F6" s="17" t="s">
        <v>4</v>
      </c>
      <c r="G6" s="18" t="s">
        <v>41</v>
      </c>
      <c r="H6" s="18" t="s">
        <v>42</v>
      </c>
    </row>
    <row r="7" spans="1:8" ht="45" customHeight="1">
      <c r="A7" s="19">
        <v>1</v>
      </c>
      <c r="B7" s="43" t="s">
        <v>11</v>
      </c>
      <c r="C7" s="1">
        <v>353.83000000000004</v>
      </c>
      <c r="D7" s="1">
        <f>C7*$C$34</f>
        <v>143014.64257000995</v>
      </c>
      <c r="E7" s="1">
        <v>0</v>
      </c>
      <c r="F7" s="1">
        <f>E7*$F$34</f>
        <v>0</v>
      </c>
      <c r="G7" s="1">
        <f aca="true" t="shared" si="0" ref="G7:G30">D7+F7</f>
        <v>143014.64257000995</v>
      </c>
      <c r="H7" s="1">
        <f>ROUND(G7,2)</f>
        <v>143014.64</v>
      </c>
    </row>
    <row r="8" spans="1:8" ht="55.5" customHeight="1">
      <c r="A8" s="19">
        <v>2</v>
      </c>
      <c r="B8" s="43" t="s">
        <v>29</v>
      </c>
      <c r="C8" s="1">
        <v>1449</v>
      </c>
      <c r="D8" s="1">
        <f aca="true" t="shared" si="1" ref="D8:D30">C8*$C$34</f>
        <v>585671.698510427</v>
      </c>
      <c r="E8" s="1">
        <v>60</v>
      </c>
      <c r="F8" s="1">
        <f aca="true" t="shared" si="2" ref="F8:F30">E8*$F$34</f>
        <v>83491.20000000001</v>
      </c>
      <c r="G8" s="1">
        <f t="shared" si="0"/>
        <v>669162.898510427</v>
      </c>
      <c r="H8" s="1">
        <f aca="true" t="shared" si="3" ref="H8:H30">ROUND(G8,2)</f>
        <v>669162.9</v>
      </c>
    </row>
    <row r="9" spans="1:8" ht="53.25" customHeight="1">
      <c r="A9" s="19">
        <v>2</v>
      </c>
      <c r="B9" s="43" t="s">
        <v>30</v>
      </c>
      <c r="C9" s="1">
        <v>101.93</v>
      </c>
      <c r="D9" s="1">
        <f t="shared" si="1"/>
        <v>41199.11402979147</v>
      </c>
      <c r="E9" s="1">
        <v>0</v>
      </c>
      <c r="F9" s="1">
        <f t="shared" si="2"/>
        <v>0</v>
      </c>
      <c r="G9" s="1">
        <f t="shared" si="0"/>
        <v>41199.11402979147</v>
      </c>
      <c r="H9" s="1">
        <f t="shared" si="3"/>
        <v>41199.11</v>
      </c>
    </row>
    <row r="10" spans="1:8" ht="45" customHeight="1">
      <c r="A10" s="19">
        <v>3</v>
      </c>
      <c r="B10" s="43" t="s">
        <v>8</v>
      </c>
      <c r="C10" s="1">
        <v>821.4</v>
      </c>
      <c r="D10" s="1">
        <f t="shared" si="1"/>
        <v>332001.8862363456</v>
      </c>
      <c r="E10" s="1">
        <v>30</v>
      </c>
      <c r="F10" s="1">
        <f t="shared" si="2"/>
        <v>41745.600000000006</v>
      </c>
      <c r="G10" s="1">
        <f t="shared" si="0"/>
        <v>373747.4862363456</v>
      </c>
      <c r="H10" s="1">
        <f t="shared" si="3"/>
        <v>373747.49</v>
      </c>
    </row>
    <row r="11" spans="1:8" ht="45" customHeight="1">
      <c r="A11" s="19">
        <v>4</v>
      </c>
      <c r="B11" s="43" t="s">
        <v>31</v>
      </c>
      <c r="C11" s="1">
        <v>217.5</v>
      </c>
      <c r="D11" s="1">
        <f t="shared" si="1"/>
        <v>87911.38331678254</v>
      </c>
      <c r="E11" s="1">
        <v>0</v>
      </c>
      <c r="F11" s="1">
        <f t="shared" si="2"/>
        <v>0</v>
      </c>
      <c r="G11" s="1">
        <f t="shared" si="0"/>
        <v>87911.38331678254</v>
      </c>
      <c r="H11" s="1">
        <f t="shared" si="3"/>
        <v>87911.38</v>
      </c>
    </row>
    <row r="12" spans="1:8" ht="45" customHeight="1">
      <c r="A12" s="19">
        <v>5</v>
      </c>
      <c r="B12" s="43" t="s">
        <v>10</v>
      </c>
      <c r="C12" s="1">
        <v>363.5</v>
      </c>
      <c r="D12" s="1">
        <f t="shared" si="1"/>
        <v>146923.1624627607</v>
      </c>
      <c r="E12" s="1">
        <v>30</v>
      </c>
      <c r="F12" s="1">
        <f t="shared" si="2"/>
        <v>41745.600000000006</v>
      </c>
      <c r="G12" s="1">
        <f t="shared" si="0"/>
        <v>188668.7624627607</v>
      </c>
      <c r="H12" s="1">
        <f t="shared" si="3"/>
        <v>188668.76</v>
      </c>
    </row>
    <row r="13" spans="1:8" ht="45" customHeight="1">
      <c r="A13" s="19">
        <v>6</v>
      </c>
      <c r="B13" s="43" t="s">
        <v>14</v>
      </c>
      <c r="C13" s="1">
        <v>666.37</v>
      </c>
      <c r="D13" s="1">
        <f t="shared" si="1"/>
        <v>269340.2689692155</v>
      </c>
      <c r="E13" s="1">
        <v>30</v>
      </c>
      <c r="F13" s="1">
        <f t="shared" si="2"/>
        <v>41745.600000000006</v>
      </c>
      <c r="G13" s="1">
        <f t="shared" si="0"/>
        <v>311085.86896921555</v>
      </c>
      <c r="H13" s="1">
        <f t="shared" si="3"/>
        <v>311085.87</v>
      </c>
    </row>
    <row r="14" spans="1:8" ht="59.25" customHeight="1">
      <c r="A14" s="19">
        <v>7</v>
      </c>
      <c r="B14" s="43" t="s">
        <v>39</v>
      </c>
      <c r="C14" s="1">
        <v>771</v>
      </c>
      <c r="D14" s="1">
        <f t="shared" si="1"/>
        <v>311630.69672293944</v>
      </c>
      <c r="E14" s="20">
        <v>0</v>
      </c>
      <c r="F14" s="1">
        <f t="shared" si="2"/>
        <v>0</v>
      </c>
      <c r="G14" s="1">
        <f t="shared" si="0"/>
        <v>311630.69672293944</v>
      </c>
      <c r="H14" s="1">
        <f t="shared" si="3"/>
        <v>311630.7</v>
      </c>
    </row>
    <row r="15" spans="1:8" ht="45" customHeight="1">
      <c r="A15" s="19">
        <v>8</v>
      </c>
      <c r="B15" s="43" t="s">
        <v>32</v>
      </c>
      <c r="C15" s="1">
        <v>213.84</v>
      </c>
      <c r="D15" s="1">
        <f t="shared" si="1"/>
        <v>86432.04693545184</v>
      </c>
      <c r="E15" s="1">
        <v>0</v>
      </c>
      <c r="F15" s="1">
        <f t="shared" si="2"/>
        <v>0</v>
      </c>
      <c r="G15" s="1">
        <f t="shared" si="0"/>
        <v>86432.04693545184</v>
      </c>
      <c r="H15" s="1">
        <f t="shared" si="3"/>
        <v>86432.05</v>
      </c>
    </row>
    <row r="16" spans="1:8" ht="45" customHeight="1">
      <c r="A16" s="19">
        <v>9</v>
      </c>
      <c r="B16" s="43" t="s">
        <v>19</v>
      </c>
      <c r="C16" s="1">
        <v>211.45</v>
      </c>
      <c r="D16" s="1">
        <f t="shared" si="1"/>
        <v>85466.03219463755</v>
      </c>
      <c r="E16" s="1">
        <v>0</v>
      </c>
      <c r="F16" s="1">
        <f t="shared" si="2"/>
        <v>0</v>
      </c>
      <c r="G16" s="1">
        <f t="shared" si="0"/>
        <v>85466.03219463755</v>
      </c>
      <c r="H16" s="1">
        <f t="shared" si="3"/>
        <v>85466.03</v>
      </c>
    </row>
    <row r="17" spans="1:8" ht="45" customHeight="1">
      <c r="A17" s="19">
        <v>10</v>
      </c>
      <c r="B17" s="43" t="s">
        <v>12</v>
      </c>
      <c r="C17" s="1">
        <v>213.2</v>
      </c>
      <c r="D17" s="1">
        <f t="shared" si="1"/>
        <v>86173.36516385303</v>
      </c>
      <c r="E17" s="1">
        <v>30</v>
      </c>
      <c r="F17" s="1">
        <f t="shared" si="2"/>
        <v>41745.600000000006</v>
      </c>
      <c r="G17" s="1">
        <f t="shared" si="0"/>
        <v>127918.96516385303</v>
      </c>
      <c r="H17" s="1">
        <f t="shared" si="3"/>
        <v>127918.97</v>
      </c>
    </row>
    <row r="18" spans="1:8" ht="45" customHeight="1">
      <c r="A18" s="19">
        <v>11</v>
      </c>
      <c r="B18" s="43" t="s">
        <v>7</v>
      </c>
      <c r="C18" s="1">
        <v>682</v>
      </c>
      <c r="D18" s="1">
        <f t="shared" si="1"/>
        <v>275657.76285998017</v>
      </c>
      <c r="E18" s="1">
        <v>30</v>
      </c>
      <c r="F18" s="1">
        <f t="shared" si="2"/>
        <v>41745.600000000006</v>
      </c>
      <c r="G18" s="1">
        <f t="shared" si="0"/>
        <v>317403.3628599802</v>
      </c>
      <c r="H18" s="1">
        <f t="shared" si="3"/>
        <v>317403.36</v>
      </c>
    </row>
    <row r="19" spans="1:8" ht="45" customHeight="1">
      <c r="A19" s="19">
        <v>12</v>
      </c>
      <c r="B19" s="43" t="s">
        <v>9</v>
      </c>
      <c r="C19" s="1">
        <v>103.33</v>
      </c>
      <c r="D19" s="1">
        <f t="shared" si="1"/>
        <v>41764.98040516386</v>
      </c>
      <c r="E19" s="1">
        <v>30</v>
      </c>
      <c r="F19" s="1">
        <f t="shared" si="2"/>
        <v>41745.600000000006</v>
      </c>
      <c r="G19" s="1">
        <f t="shared" si="0"/>
        <v>83510.58040516387</v>
      </c>
      <c r="H19" s="1">
        <f t="shared" si="3"/>
        <v>83510.58</v>
      </c>
    </row>
    <row r="20" spans="1:8" ht="64.5" customHeight="1">
      <c r="A20" s="19">
        <v>13</v>
      </c>
      <c r="B20" s="43" t="s">
        <v>33</v>
      </c>
      <c r="C20" s="1">
        <v>1438.49</v>
      </c>
      <c r="D20" s="1">
        <f t="shared" si="1"/>
        <v>581423.6587924529</v>
      </c>
      <c r="E20" s="1">
        <v>60</v>
      </c>
      <c r="F20" s="1">
        <f t="shared" si="2"/>
        <v>83491.20000000001</v>
      </c>
      <c r="G20" s="1">
        <f t="shared" si="0"/>
        <v>664914.8587924528</v>
      </c>
      <c r="H20" s="1">
        <f t="shared" si="3"/>
        <v>664914.86</v>
      </c>
    </row>
    <row r="21" spans="1:8" ht="78" customHeight="1">
      <c r="A21" s="19">
        <v>13</v>
      </c>
      <c r="B21" s="43" t="s">
        <v>34</v>
      </c>
      <c r="C21" s="1">
        <v>246.66</v>
      </c>
      <c r="D21" s="1">
        <f t="shared" si="1"/>
        <v>99697.57153525324</v>
      </c>
      <c r="E21" s="1">
        <v>0</v>
      </c>
      <c r="F21" s="1">
        <f t="shared" si="2"/>
        <v>0</v>
      </c>
      <c r="G21" s="1">
        <f t="shared" si="0"/>
        <v>99697.57153525324</v>
      </c>
      <c r="H21" s="1">
        <f t="shared" si="3"/>
        <v>99697.57</v>
      </c>
    </row>
    <row r="22" spans="1:8" ht="51" customHeight="1">
      <c r="A22" s="19">
        <v>13</v>
      </c>
      <c r="B22" s="43" t="s">
        <v>35</v>
      </c>
      <c r="C22" s="1">
        <v>202</v>
      </c>
      <c r="D22" s="1">
        <f t="shared" si="1"/>
        <v>81646.43416087389</v>
      </c>
      <c r="E22" s="1">
        <v>0</v>
      </c>
      <c r="F22" s="1">
        <f t="shared" si="2"/>
        <v>0</v>
      </c>
      <c r="G22" s="1">
        <f t="shared" si="0"/>
        <v>81646.43416087389</v>
      </c>
      <c r="H22" s="1">
        <f t="shared" si="3"/>
        <v>81646.43</v>
      </c>
    </row>
    <row r="23" spans="1:8" ht="53.25" customHeight="1">
      <c r="A23" s="19">
        <v>14</v>
      </c>
      <c r="B23" s="43" t="s">
        <v>13</v>
      </c>
      <c r="C23" s="1">
        <v>249.6</v>
      </c>
      <c r="D23" s="1">
        <f t="shared" si="1"/>
        <v>100885.89092353526</v>
      </c>
      <c r="E23" s="1">
        <v>0</v>
      </c>
      <c r="F23" s="1">
        <f t="shared" si="2"/>
        <v>0</v>
      </c>
      <c r="G23" s="1">
        <f t="shared" si="0"/>
        <v>100885.89092353526</v>
      </c>
      <c r="H23" s="1">
        <f t="shared" si="3"/>
        <v>100885.89</v>
      </c>
    </row>
    <row r="24" spans="1:8" ht="45" customHeight="1">
      <c r="A24" s="19">
        <v>15</v>
      </c>
      <c r="B24" s="43" t="s">
        <v>15</v>
      </c>
      <c r="C24" s="1">
        <v>638.25</v>
      </c>
      <c r="D24" s="1">
        <f t="shared" si="1"/>
        <v>257974.43862959289</v>
      </c>
      <c r="E24" s="1">
        <v>30</v>
      </c>
      <c r="F24" s="1">
        <f t="shared" si="2"/>
        <v>41745.600000000006</v>
      </c>
      <c r="G24" s="1">
        <f t="shared" si="0"/>
        <v>299720.03862959286</v>
      </c>
      <c r="H24" s="1">
        <f t="shared" si="3"/>
        <v>299720.04</v>
      </c>
    </row>
    <row r="25" spans="1:8" ht="45" customHeight="1">
      <c r="A25" s="19">
        <v>16</v>
      </c>
      <c r="B25" s="43" t="s">
        <v>36</v>
      </c>
      <c r="C25" s="1">
        <v>509.5</v>
      </c>
      <c r="D25" s="1">
        <f t="shared" si="1"/>
        <v>205934.94160873885</v>
      </c>
      <c r="E25" s="1">
        <v>30</v>
      </c>
      <c r="F25" s="1">
        <f t="shared" si="2"/>
        <v>41745.600000000006</v>
      </c>
      <c r="G25" s="1">
        <f t="shared" si="0"/>
        <v>247680.54160873886</v>
      </c>
      <c r="H25" s="1">
        <f t="shared" si="3"/>
        <v>247680.54</v>
      </c>
    </row>
    <row r="26" spans="1:8" ht="45" customHeight="1">
      <c r="A26" s="19">
        <v>17</v>
      </c>
      <c r="B26" s="43" t="s">
        <v>37</v>
      </c>
      <c r="C26" s="1">
        <v>210.32999999999998</v>
      </c>
      <c r="D26" s="1">
        <f t="shared" si="1"/>
        <v>85013.33909433962</v>
      </c>
      <c r="E26" s="1">
        <v>0</v>
      </c>
      <c r="F26" s="1">
        <f t="shared" si="2"/>
        <v>0</v>
      </c>
      <c r="G26" s="1">
        <f t="shared" si="0"/>
        <v>85013.33909433962</v>
      </c>
      <c r="H26" s="1">
        <f t="shared" si="3"/>
        <v>85013.34</v>
      </c>
    </row>
    <row r="27" spans="1:8" ht="45" customHeight="1">
      <c r="A27" s="19">
        <v>18</v>
      </c>
      <c r="B27" s="43" t="s">
        <v>38</v>
      </c>
      <c r="C27" s="1">
        <v>663.6</v>
      </c>
      <c r="D27" s="1">
        <f t="shared" si="1"/>
        <v>268220.66192651447</v>
      </c>
      <c r="E27" s="1">
        <v>0</v>
      </c>
      <c r="F27" s="1">
        <f t="shared" si="2"/>
        <v>0</v>
      </c>
      <c r="G27" s="1">
        <f t="shared" si="0"/>
        <v>268220.66192651447</v>
      </c>
      <c r="H27" s="1">
        <f t="shared" si="3"/>
        <v>268220.66</v>
      </c>
    </row>
    <row r="28" spans="1:8" ht="58.5" customHeight="1">
      <c r="A28" s="19">
        <v>19</v>
      </c>
      <c r="B28" s="43" t="s">
        <v>18</v>
      </c>
      <c r="C28" s="1">
        <v>423.4</v>
      </c>
      <c r="D28" s="1">
        <f t="shared" si="1"/>
        <v>171134.15952333665</v>
      </c>
      <c r="E28" s="1">
        <v>0</v>
      </c>
      <c r="F28" s="1">
        <f t="shared" si="2"/>
        <v>0</v>
      </c>
      <c r="G28" s="1">
        <f t="shared" si="0"/>
        <v>171134.15952333665</v>
      </c>
      <c r="H28" s="1">
        <f t="shared" si="3"/>
        <v>171134.16</v>
      </c>
    </row>
    <row r="29" spans="1:8" ht="58.5" customHeight="1">
      <c r="A29" s="19">
        <v>20</v>
      </c>
      <c r="B29" s="43" t="s">
        <v>40</v>
      </c>
      <c r="C29" s="1">
        <v>215</v>
      </c>
      <c r="D29" s="1">
        <f t="shared" si="1"/>
        <v>86900.90764647469</v>
      </c>
      <c r="E29" s="20">
        <v>0</v>
      </c>
      <c r="F29" s="1">
        <f t="shared" si="2"/>
        <v>0</v>
      </c>
      <c r="G29" s="1">
        <f t="shared" si="0"/>
        <v>86900.90764647469</v>
      </c>
      <c r="H29" s="1">
        <f t="shared" si="3"/>
        <v>86900.91</v>
      </c>
    </row>
    <row r="30" spans="1:8" ht="45" customHeight="1">
      <c r="A30" s="19">
        <v>21</v>
      </c>
      <c r="B30" s="43" t="s">
        <v>26</v>
      </c>
      <c r="C30" s="1">
        <v>1118.82</v>
      </c>
      <c r="D30" s="1">
        <f t="shared" si="1"/>
        <v>452216.1557815293</v>
      </c>
      <c r="E30" s="20">
        <v>30</v>
      </c>
      <c r="F30" s="1">
        <f t="shared" si="2"/>
        <v>41745.600000000006</v>
      </c>
      <c r="G30" s="1">
        <f t="shared" si="0"/>
        <v>493961.75578152935</v>
      </c>
      <c r="H30" s="1">
        <f t="shared" si="3"/>
        <v>493961.76</v>
      </c>
    </row>
    <row r="31" spans="1:8" ht="36.75" customHeight="1">
      <c r="A31" s="21"/>
      <c r="B31" s="22" t="s">
        <v>5</v>
      </c>
      <c r="C31" s="23">
        <f aca="true" t="shared" si="4" ref="C31:H31">SUM(C7:C30)</f>
        <v>12083.999999999998</v>
      </c>
      <c r="D31" s="23">
        <f t="shared" si="4"/>
        <v>4884235.199999999</v>
      </c>
      <c r="E31" s="24">
        <f t="shared" si="4"/>
        <v>390</v>
      </c>
      <c r="F31" s="23">
        <f t="shared" si="4"/>
        <v>542692.8</v>
      </c>
      <c r="G31" s="25">
        <f t="shared" si="4"/>
        <v>5426928.000000001</v>
      </c>
      <c r="H31" s="25">
        <f t="shared" si="4"/>
        <v>5426928</v>
      </c>
    </row>
    <row r="32" spans="1:8" ht="67.5" customHeight="1">
      <c r="A32" s="26"/>
      <c r="B32" s="27" t="s">
        <v>16</v>
      </c>
      <c r="C32" s="28">
        <f>C31</f>
        <v>12083.999999999998</v>
      </c>
      <c r="D32" s="29"/>
      <c r="E32" s="30" t="s">
        <v>17</v>
      </c>
      <c r="F32" s="31">
        <f>E31</f>
        <v>390</v>
      </c>
      <c r="G32" s="32"/>
      <c r="H32" s="32"/>
    </row>
    <row r="33" spans="1:8" ht="55.5" customHeight="1">
      <c r="A33" s="26"/>
      <c r="B33" s="27" t="s">
        <v>20</v>
      </c>
      <c r="C33" s="28">
        <f>0.9*5426928</f>
        <v>4884235.2</v>
      </c>
      <c r="D33" s="29"/>
      <c r="E33" s="30" t="s">
        <v>22</v>
      </c>
      <c r="F33" s="33">
        <f>0.1*5426928</f>
        <v>542692.8</v>
      </c>
      <c r="G33" s="32"/>
      <c r="H33" s="32"/>
    </row>
    <row r="34" spans="1:8" s="49" customFormat="1" ht="60.75" customHeight="1">
      <c r="A34" s="46"/>
      <c r="B34" s="47" t="s">
        <v>21</v>
      </c>
      <c r="C34" s="28">
        <f>C33/C32</f>
        <v>404.1902681231381</v>
      </c>
      <c r="D34" s="34"/>
      <c r="E34" s="48" t="s">
        <v>23</v>
      </c>
      <c r="F34" s="33">
        <f>F33/F32</f>
        <v>1391.5200000000002</v>
      </c>
      <c r="G34" s="34"/>
      <c r="H34" s="34"/>
    </row>
    <row r="35" spans="1:8" ht="20.25" customHeight="1">
      <c r="A35" s="35"/>
      <c r="B35" s="9"/>
      <c r="C35" s="36"/>
      <c r="D35" s="36"/>
      <c r="E35" s="36"/>
      <c r="F35" s="37"/>
      <c r="G35" s="38"/>
      <c r="H35" s="38"/>
    </row>
    <row r="36" spans="3:8" ht="19.5">
      <c r="C36" s="39"/>
      <c r="D36" s="39"/>
      <c r="G36" s="34"/>
      <c r="H36" s="34"/>
    </row>
    <row r="37" spans="3:8" ht="19.5">
      <c r="C37" s="39"/>
      <c r="D37" s="39"/>
      <c r="G37" s="34"/>
      <c r="H37" s="34"/>
    </row>
    <row r="38" spans="3:8" ht="19.5">
      <c r="C38" s="40"/>
      <c r="D38" s="39"/>
      <c r="G38" s="34"/>
      <c r="H38" s="34"/>
    </row>
    <row r="39" spans="3:8" ht="19.5">
      <c r="C39" s="39"/>
      <c r="D39" s="39"/>
      <c r="G39" s="34"/>
      <c r="H39" s="34"/>
    </row>
    <row r="40" spans="7:8" ht="19.5">
      <c r="G40" s="34"/>
      <c r="H40" s="34"/>
    </row>
    <row r="41" spans="7:8" ht="19.5">
      <c r="G41" s="34"/>
      <c r="H41" s="34"/>
    </row>
    <row r="42" spans="7:8" ht="19.5">
      <c r="G42" s="34"/>
      <c r="H42" s="34"/>
    </row>
    <row r="43" spans="7:8" ht="19.5">
      <c r="G43" s="34"/>
      <c r="H43" s="34"/>
    </row>
    <row r="44" spans="7:8" ht="19.5">
      <c r="G44" s="34"/>
      <c r="H44" s="34"/>
    </row>
    <row r="45" spans="7:8" ht="12.75">
      <c r="G45" s="41"/>
      <c r="H45" s="41"/>
    </row>
    <row r="46" spans="7:8" ht="12.75">
      <c r="G46" s="41"/>
      <c r="H46" s="41"/>
    </row>
    <row r="47" spans="7:8" ht="12.75">
      <c r="G47" s="41"/>
      <c r="H47" s="41"/>
    </row>
    <row r="48" spans="7:8" ht="12.75">
      <c r="G48" s="41"/>
      <c r="H48" s="41"/>
    </row>
    <row r="49" spans="7:8" ht="12.75">
      <c r="G49" s="41"/>
      <c r="H49" s="41"/>
    </row>
    <row r="50" spans="7:8" ht="12.75">
      <c r="G50" s="41"/>
      <c r="H50" s="41"/>
    </row>
    <row r="51" spans="7:8" ht="12.75">
      <c r="G51" s="41"/>
      <c r="H51" s="41"/>
    </row>
    <row r="52" spans="7:8" ht="12.75">
      <c r="G52" s="41"/>
      <c r="H52" s="41"/>
    </row>
    <row r="53" spans="7:8" ht="12.75">
      <c r="G53" s="41"/>
      <c r="H53" s="41"/>
    </row>
    <row r="54" spans="7:8" ht="12.75">
      <c r="G54" s="41"/>
      <c r="H54" s="41"/>
    </row>
    <row r="55" spans="7:8" ht="12.75">
      <c r="G55" s="41"/>
      <c r="H55" s="41"/>
    </row>
    <row r="56" spans="7:8" ht="12.75">
      <c r="G56" s="41"/>
      <c r="H56" s="41"/>
    </row>
    <row r="57" spans="7:8" ht="12.75">
      <c r="G57" s="41"/>
      <c r="H57" s="41"/>
    </row>
    <row r="58" spans="7:8" ht="12.75">
      <c r="G58" s="41"/>
      <c r="H58" s="41"/>
    </row>
    <row r="59" spans="4:5" ht="12.75">
      <c r="D59" s="42"/>
      <c r="E59" s="42"/>
    </row>
    <row r="60" spans="4:5" ht="12.75">
      <c r="D60" s="42"/>
      <c r="E60" s="42"/>
    </row>
    <row r="63" spans="4:5" ht="12.75">
      <c r="D63" s="42"/>
      <c r="E63" s="42"/>
    </row>
  </sheetData>
  <sheetProtection/>
  <mergeCells count="2">
    <mergeCell ref="C5:D5"/>
    <mergeCell ref="E5:F5"/>
  </mergeCells>
  <printOptions/>
  <pageMargins left="0.15748031496062992" right="0.1968503937007874" top="0.15748031496062992" bottom="0.15748031496062992" header="0.5118110236220472" footer="0.5118110236220472"/>
  <pageSetup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2021-03-01T09:25:55Z</cp:lastPrinted>
  <dcterms:created xsi:type="dcterms:W3CDTF">2004-01-09T07:03:24Z</dcterms:created>
  <dcterms:modified xsi:type="dcterms:W3CDTF">2021-07-31T13:34:57Z</dcterms:modified>
  <cp:category/>
  <cp:version/>
  <cp:contentType/>
  <cp:contentStatus/>
</cp:coreProperties>
</file>